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8.7.45\archive\Zakupki\00 2026\02 Закупки\02 Открытые\Конкурс\09. Застройка Китай (381)\02. Согласование\"/>
    </mc:Choice>
  </mc:AlternateContent>
  <xr:revisionPtr revIDLastSave="0" documentId="13_ncr:1_{A25B587D-0671-4942-8B6E-DA0D4DFE8FD1}" xr6:coauthVersionLast="47" xr6:coauthVersionMax="47" xr10:uidLastSave="{00000000-0000-0000-0000-000000000000}"/>
  <bookViews>
    <workbookView xWindow="-5550" yWindow="2100" windowWidth="28800" windowHeight="15225" tabRatio="500" xr2:uid="{00000000-000D-0000-FFFF-FFFF00000000}"/>
  </bookViews>
  <sheets>
    <sheet name="Лист1" sheetId="1" r:id="rId1"/>
  </sheets>
  <definedNames>
    <definedName name="N3">Лист1!$H$27</definedName>
    <definedName name="N4">Лист1!$H$28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1" i="1" l="1"/>
  <c r="E28" i="1"/>
  <c r="F28" i="1" l="1"/>
  <c r="F90" i="1"/>
  <c r="F89" i="1"/>
  <c r="F12" i="1"/>
  <c r="F13" i="1" s="1"/>
  <c r="F9" i="1"/>
  <c r="F10" i="1" s="1"/>
  <c r="F99" i="1"/>
  <c r="F98" i="1"/>
  <c r="F97" i="1"/>
  <c r="F96" i="1"/>
  <c r="F95" i="1"/>
  <c r="F94" i="1"/>
  <c r="F93" i="1"/>
  <c r="F92" i="1"/>
  <c r="F91" i="1"/>
  <c r="F87" i="1"/>
  <c r="F86" i="1"/>
  <c r="F85" i="1"/>
  <c r="F81" i="1"/>
  <c r="F80" i="1"/>
  <c r="F79" i="1"/>
  <c r="F77" i="1"/>
  <c r="F75" i="1"/>
  <c r="F73" i="1"/>
  <c r="F72" i="1"/>
  <c r="F69" i="1"/>
  <c r="F67" i="1"/>
  <c r="F66" i="1"/>
  <c r="F65" i="1"/>
  <c r="F64" i="1"/>
  <c r="F63" i="1"/>
  <c r="F62" i="1"/>
  <c r="F61" i="1"/>
  <c r="F59" i="1"/>
  <c r="F58" i="1"/>
  <c r="F56" i="1"/>
  <c r="F53" i="1"/>
  <c r="F52" i="1"/>
  <c r="F51" i="1"/>
  <c r="F49" i="1"/>
  <c r="F48" i="1"/>
  <c r="F47" i="1"/>
  <c r="F46" i="1"/>
  <c r="F45" i="1"/>
  <c r="F44" i="1"/>
  <c r="F43" i="1"/>
  <c r="F42" i="1"/>
  <c r="F40" i="1"/>
  <c r="F39" i="1"/>
  <c r="F38" i="1"/>
  <c r="F37" i="1"/>
  <c r="F35" i="1"/>
  <c r="F34" i="1"/>
  <c r="F33" i="1"/>
  <c r="F32" i="1"/>
  <c r="F31" i="1"/>
  <c r="F30" i="1"/>
  <c r="F27" i="1"/>
  <c r="F26" i="1"/>
  <c r="F25" i="1"/>
  <c r="F24" i="1"/>
  <c r="F21" i="1"/>
  <c r="F20" i="1"/>
  <c r="F19" i="1"/>
  <c r="F18" i="1"/>
  <c r="F17" i="1"/>
  <c r="F16" i="1"/>
  <c r="F100" i="1" l="1"/>
  <c r="F82" i="1"/>
  <c r="F101" i="1" l="1"/>
  <c r="F102" i="1" s="1"/>
</calcChain>
</file>

<file path=xl/sharedStrings.xml><?xml version="1.0" encoding="utf-8"?>
<sst xmlns="http://schemas.openxmlformats.org/spreadsheetml/2006/main" count="266" uniqueCount="187">
  <si>
    <t>Приложение № 2
к Договору №_____ от ________ г.</t>
  </si>
  <si>
    <t>Смета оказания услуг в рамках выставки The 20th China (Shenzhen) International Logistics  and Supply Chain Fair 2026 (CILF-2026)</t>
  </si>
  <si>
    <t>№</t>
  </si>
  <si>
    <t>Наименование</t>
  </si>
  <si>
    <t>Единица измерения</t>
  </si>
  <si>
    <t>Цена, руб.</t>
  </si>
  <si>
    <t>Кол-во</t>
  </si>
  <si>
    <t>Стоимость, руб.</t>
  </si>
  <si>
    <t>1.      Разработка визуального оформления</t>
  </si>
  <si>
    <t>1.1.</t>
  </si>
  <si>
    <t>Разработка дизайн-проекта и чертежей в соответствии с Техническим заданием</t>
  </si>
  <si>
    <t>услуга</t>
  </si>
  <si>
    <t>ИТОГО по разделу 1</t>
  </si>
  <si>
    <t>2. Аренда необорудованной выставочной площади</t>
  </si>
  <si>
    <t>2.1.</t>
  </si>
  <si>
    <t>Аренда необорудованной выставочной площади размером 48 кв. м. (павильон № 2, стенд № 2B284-2B289)</t>
  </si>
  <si>
    <t>ИТОГО по разделу 2</t>
  </si>
  <si>
    <t>3.      Стенд и элементы конструкции</t>
  </si>
  <si>
    <t>3.1.</t>
  </si>
  <si>
    <t>Производство конструкции и элементов дизайна в соответствии с дизайн-проектом</t>
  </si>
  <si>
    <t>3.1.1.</t>
  </si>
  <si>
    <t>Информационно-переговорная зона</t>
  </si>
  <si>
    <t>комплект</t>
  </si>
  <si>
    <t>3.1.2.</t>
  </si>
  <si>
    <t>Закрытая переговорная комната (размещение 10 человек)</t>
  </si>
  <si>
    <t>3.1.3.</t>
  </si>
  <si>
    <t>Полузакрытая переговорная комната (размещение 4-5  человек)</t>
  </si>
  <si>
    <t>3.1.4.</t>
  </si>
  <si>
    <t xml:space="preserve">Презентационная зона </t>
  </si>
  <si>
    <t>3.1.5.</t>
  </si>
  <si>
    <t>Зона кейтеринга</t>
  </si>
  <si>
    <t>3.1.6.</t>
  </si>
  <si>
    <t>Подсобное помещение</t>
  </si>
  <si>
    <t>3.2.</t>
  </si>
  <si>
    <t>Аренда мебели и фурнитуры в соответствии с дизайн-проектом</t>
  </si>
  <si>
    <t>3.2.1.</t>
  </si>
  <si>
    <t>3.2.1.1.</t>
  </si>
  <si>
    <t>Угловая/прямая стойка-ресепшн</t>
  </si>
  <si>
    <t>шт.</t>
  </si>
  <si>
    <t>3.2.1.2.</t>
  </si>
  <si>
    <t>Барный стул</t>
  </si>
  <si>
    <t>3.2.1.3.</t>
  </si>
  <si>
    <t>Корзина для мусора</t>
  </si>
  <si>
    <t>3.2.1.4.</t>
  </si>
  <si>
    <t xml:space="preserve">Стол для переговоров круглый 
(не менее 3 шт.)
</t>
  </si>
  <si>
    <t>3.2.1.5.</t>
  </si>
  <si>
    <t>Стул
(не менее 4 шт. за каждым столом)</t>
  </si>
  <si>
    <t>3.2.2.</t>
  </si>
  <si>
    <t>Закрытая переговорная комната (на 10 человек)</t>
  </si>
  <si>
    <t>3.2.2.1.</t>
  </si>
  <si>
    <t>Большой стол</t>
  </si>
  <si>
    <t>3.2.2.2.</t>
  </si>
  <si>
    <t>Офисное кресло с мягкой обивкой</t>
  </si>
  <si>
    <t>3.2.2.3.</t>
  </si>
  <si>
    <t>3.2.2.4.</t>
  </si>
  <si>
    <t>Напольная вешалка для одежды (штатив)</t>
  </si>
  <si>
    <t>3.2.2.5.</t>
  </si>
  <si>
    <t>Вешалка-плечики</t>
  </si>
  <si>
    <t>3.2.2.6.</t>
  </si>
  <si>
    <t>Дверь (желательно раздвижная) со встроенным замком (2 комплекта ключей)</t>
  </si>
  <si>
    <t>3.2.3.</t>
  </si>
  <si>
    <t>Полузакрытая переговорная комната (на 4 - 5 человек)</t>
  </si>
  <si>
    <t>3.2.3.1.</t>
  </si>
  <si>
    <t>Журнальный стол (для размещения 4 человек)</t>
  </si>
  <si>
    <t>3.2.3.2.</t>
  </si>
  <si>
    <t>3.2.3.3.</t>
  </si>
  <si>
    <t>Двухместный диван с мягкой обивкой</t>
  </si>
  <si>
    <t>3.2.3.4.</t>
  </si>
  <si>
    <t>Подставной пуф</t>
  </si>
  <si>
    <t xml:space="preserve">шт. </t>
  </si>
  <si>
    <t>3.2.4.</t>
  </si>
  <si>
    <t>3.2.4.1.</t>
  </si>
  <si>
    <t>Стеллаж для рекламных материалов и вещей (максимально возможное количество, предусмотренное дизайн-проектом)</t>
  </si>
  <si>
    <t>3.2.4.2.</t>
  </si>
  <si>
    <t>Настенная вешалка для одежды</t>
  </si>
  <si>
    <t>3.2.4.3.</t>
  </si>
  <si>
    <t>Крючки
(не менее 16 шт.)</t>
  </si>
  <si>
    <t>3.2.4.4.</t>
  </si>
  <si>
    <t>Вешалка-плечики
(не менее 10 шт.)</t>
  </si>
  <si>
    <t>3.2.4.5.</t>
  </si>
  <si>
    <t>3.2.4.6.</t>
  </si>
  <si>
    <t>Дверь со встроенным замком
(2 комплекта ключей)</t>
  </si>
  <si>
    <t>3.2.4.7.</t>
  </si>
  <si>
    <t>Стол для работы сотрудников кейтеринга</t>
  </si>
  <si>
    <t>3.2.4.8.</t>
  </si>
  <si>
    <t>Зеркало настенное</t>
  </si>
  <si>
    <t>3.2.5.</t>
  </si>
  <si>
    <t xml:space="preserve">Зона кейтеринга </t>
  </si>
  <si>
    <t>3.2.5.1.</t>
  </si>
  <si>
    <t>Барная стойка</t>
  </si>
  <si>
    <t>3.2.5.2.</t>
  </si>
  <si>
    <t>Корзина для мусора, включая мешки для мусора - 3 упаковки</t>
  </si>
  <si>
    <t>3.2.5.3.</t>
  </si>
  <si>
    <t>3.3.</t>
  </si>
  <si>
    <t>Аренда техники в соответствии с Техническим заданием</t>
  </si>
  <si>
    <t>3.3.1.</t>
  </si>
  <si>
    <t>3.3.1.1.</t>
  </si>
  <si>
    <t>Сенсорная панель с ноутбуком для воспроизведения контента или моноблок
(от 22 дюймов)</t>
  </si>
  <si>
    <t>3.3.2.</t>
  </si>
  <si>
    <t>Презентационная зона</t>
  </si>
  <si>
    <t>3.3.2.1.</t>
  </si>
  <si>
    <t>Светодиодный LED экран (шаг 3,9 мм.)</t>
  </si>
  <si>
    <t>3.3.2.2.</t>
  </si>
  <si>
    <t>Ноутбук для подачи сигнала на экран
(от 42 дюймов)</t>
  </si>
  <si>
    <t>3.3.3.</t>
  </si>
  <si>
    <t>3.3.3.1.</t>
  </si>
  <si>
    <t>Кулер с горячей/холодной водой – 1 шт. (+ 3 бутылей негазированной воды по 19 литров)</t>
  </si>
  <si>
    <t>3.3.3.2.</t>
  </si>
  <si>
    <t>Термопот, объем не менее 5 литров</t>
  </si>
  <si>
    <t>3.3.3.3.</t>
  </si>
  <si>
    <t>Wi-Fi роутер 2,4 ГЦ, поддерживающий подключение 100 мб/с</t>
  </si>
  <si>
    <t>3.3.3.4.</t>
  </si>
  <si>
    <t>Холодильник, объем не менее 250 л.</t>
  </si>
  <si>
    <t>3.3.3.5.</t>
  </si>
  <si>
    <t>Зарядное устройство Lighting</t>
  </si>
  <si>
    <t>3.3.3.6.</t>
  </si>
  <si>
    <t>Зарядное устройство Type-C</t>
  </si>
  <si>
    <t>3.3.3.7.</t>
  </si>
  <si>
    <t>Зарядное устройство microUSB</t>
  </si>
  <si>
    <t>3.3.4.</t>
  </si>
  <si>
    <t>3.3.4.1.</t>
  </si>
  <si>
    <t>Кофемашина капсульная/бытовая/профессиональная</t>
  </si>
  <si>
    <t>3.4.</t>
  </si>
  <si>
    <t>Художественное оформление в соответствии с дизайн-проектом</t>
  </si>
  <si>
    <t>3.4.1.</t>
  </si>
  <si>
    <t>3.4.1.1.</t>
  </si>
  <si>
    <t>Большая карта маршрутов с динамической подстветкой</t>
  </si>
  <si>
    <t>3.4.1.2.</t>
  </si>
  <si>
    <t>3.4.2.</t>
  </si>
  <si>
    <t>3.4.2.1.</t>
  </si>
  <si>
    <t>Табличка размера А5</t>
  </si>
  <si>
    <t>3.4.3.</t>
  </si>
  <si>
    <t>3.4.3.1.</t>
  </si>
  <si>
    <t>3.4.4.</t>
  </si>
  <si>
    <t>3.4.4.1.</t>
  </si>
  <si>
    <t>3.5.</t>
  </si>
  <si>
    <t>Монтаж конструкции</t>
  </si>
  <si>
    <t>3.6.</t>
  </si>
  <si>
    <t>Демонтаж, утилизация и/или переработка материалов и элементов конструкции стенда</t>
  </si>
  <si>
    <t>ИТОГО по разделу 3</t>
  </si>
  <si>
    <t>4.      Дополнительные услуги</t>
  </si>
  <si>
    <t>4.1.</t>
  </si>
  <si>
    <t>Кейтеринг в соответствии с Техническим заданием</t>
  </si>
  <si>
    <t>4.1.1.</t>
  </si>
  <si>
    <t>Меню (еда и напитки) и сервис в соответствии с Техническим заданием</t>
  </si>
  <si>
    <t>4.1.2.</t>
  </si>
  <si>
    <t>Комплект для кейтеринга
в соответствии с Техническим заданием</t>
  </si>
  <si>
    <t>4.2.</t>
  </si>
  <si>
    <t>Фотограф в соответствии 
с Техническим заданием</t>
  </si>
  <si>
    <t>час</t>
  </si>
  <si>
    <t>Обеспечение подключения электричества в соответствии с функциональной нагрузкой</t>
  </si>
  <si>
    <t>4.3.1.</t>
  </si>
  <si>
    <t>Розетки-тройники (не менее 7)</t>
  </si>
  <si>
    <t>4.3.2.</t>
  </si>
  <si>
    <t>Розетки-одинарные</t>
  </si>
  <si>
    <t>4.3.3.</t>
  </si>
  <si>
    <t>Розетка с разъемом для USB</t>
  </si>
  <si>
    <t>4.4.</t>
  </si>
  <si>
    <t>Обеспечение интернет-подключения стенда не менее 100 м/с</t>
  </si>
  <si>
    <t>4.5.</t>
  </si>
  <si>
    <t xml:space="preserve">Менеджмент (присутствие 
с начала застройки 
до завершения монтажных работ) стенда в соответствии с техническим заданием </t>
  </si>
  <si>
    <t>4.6.</t>
  </si>
  <si>
    <t>Доставка сувенирной продукции 
(из офиса Заказчика и после мероприятия до офиса Заказчика)</t>
  </si>
  <si>
    <t>4.7.</t>
  </si>
  <si>
    <t xml:space="preserve">Изготовление раздаточных материалов в соответствии 
с Техническим заданием </t>
  </si>
  <si>
    <t>4.8.</t>
  </si>
  <si>
    <t>Обеспечение работы переводчика (последовательный перевод русский-китайский-английский языки) (1 человек)</t>
  </si>
  <si>
    <t>4.9.</t>
  </si>
  <si>
    <t>Уборка стенда в соответствии 
с Техническим заданием</t>
  </si>
  <si>
    <t>4.10.</t>
  </si>
  <si>
    <t>Аккредитация и дополнительные взносы</t>
  </si>
  <si>
    <t>ИТОГО по разделу 4</t>
  </si>
  <si>
    <t>ИТОГО по смете, без учета НДС</t>
  </si>
  <si>
    <t xml:space="preserve">ИТОГО, с учетом НДС/НДС не облагается в связи с отсутствием обязательства со стороны Исполнителя </t>
  </si>
  <si>
    <t xml:space="preserve">Примечания </t>
  </si>
  <si>
    <t>Смету необходимо заполнить в строгом соответствии с формой.   Итоговая цена должна соответствовать сумме, указанной в Техническом предложении участника. 
Предложенная участником общая цена, не должна превышать цену без учета НДС, указанной в Техническом задании. Предложенная участником общая цена, не должна превышать цену с учетом НДС, указанной в Техническом задании.
Если в смете имеются арифметические ошибки при отражении цены договора (цены лота) (неверный расчет цены при умножении цены за единицу товара, работы, услуги без учета НДС на объем закупаемых товаров, работ, услуг, и (или) при суммировании произведений цен за единицу товара, работы, услуги без учета НДС на объем закупаемых товаров, работ, услуг), конкурсная заявка такого участника отклоняется. Ячейки для заполения участником выделены зеленым цвтетом.</t>
  </si>
  <si>
    <t xml:space="preserve">4.3. </t>
  </si>
  <si>
    <t>Подключение электричества</t>
  </si>
  <si>
    <t>4.3.4.</t>
  </si>
  <si>
    <t>Табличка А5 с QR-кодом на Wi-Fi, чат-бот, WeChat – 1 шт.</t>
  </si>
  <si>
    <t>Количество возможно скорректировать на большее значение</t>
  </si>
  <si>
    <t>Оформляется участником и предоставляется скан с оригинала, подписанного подписью уполномоченного лица и заверенного печатью, при ее наличии</t>
  </si>
  <si>
    <t>Количество зависит от количества столов (п.3.2.1.4 сметы)</t>
  </si>
  <si>
    <t>Выбрать количество из выпадающег осписка (в зависимости от количества столов в дизайн-макете)</t>
  </si>
  <si>
    <t>Количество меняется в зависимости от количества столов в п.3.2.1.4</t>
  </si>
  <si>
    <t xml:space="preserve">Необходимо отразить ставку НДС в формуле </t>
  </si>
  <si>
    <t xml:space="preserve">Представитель, имеющий полномочия подписать смету на участие от имени
__________________________________________________________________
(полное наименование участника)
___________________________________________
Печать (при наличии)			(должность, подпись, ФИО)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</si>
</sst>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7E6E6"/>
        <bgColor rgb="FFEDEDED"/>
      </patternFill>
    </fill>
    <fill>
      <patternFill patternType="solid">
        <fgColor theme="0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9" tint="0.79998168889431442"/>
        <bgColor rgb="FFEDEDED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0" fillId="3" borderId="0" xfId="0" applyFill="1" applyAlignment="1"/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4" fontId="5" fillId="5" borderId="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3" borderId="8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4" fontId="5" fillId="5" borderId="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1" fontId="7" fillId="6" borderId="8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 applyProtection="1">
      <alignment horizontal="center" vertical="center" wrapText="1"/>
      <protection locked="0"/>
    </xf>
    <xf numFmtId="4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7" borderId="8" xfId="0" applyNumberFormat="1" applyFont="1" applyFill="1" applyBorder="1" applyAlignment="1" applyProtection="1">
      <alignment horizontal="center" vertical="center" wrapText="1"/>
      <protection locked="0"/>
    </xf>
    <xf numFmtId="4" fontId="7" fillId="8" borderId="8" xfId="0" applyNumberFormat="1" applyFont="1" applyFill="1" applyBorder="1" applyAlignment="1" applyProtection="1">
      <alignment horizontal="center" vertical="center" wrapText="1"/>
      <protection locked="0"/>
    </xf>
    <xf numFmtId="4" fontId="7" fillId="7" borderId="7" xfId="0" applyNumberFormat="1" applyFont="1" applyFill="1" applyBorder="1" applyAlignment="1" applyProtection="1">
      <alignment horizontal="center" vertical="center" wrapText="1"/>
      <protection locked="0"/>
    </xf>
    <xf numFmtId="1" fontId="7" fillId="7" borderId="8" xfId="0" applyNumberFormat="1" applyFont="1" applyFill="1" applyBorder="1" applyAlignment="1" applyProtection="1">
      <alignment horizontal="center" vertical="center" wrapText="1"/>
      <protection locked="0"/>
    </xf>
    <xf numFmtId="4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4" fontId="7" fillId="8" borderId="7" xfId="0" applyNumberFormat="1" applyFont="1" applyFill="1" applyBorder="1" applyAlignment="1" applyProtection="1">
      <alignment horizontal="center" vertical="center" wrapText="1"/>
      <protection locked="0"/>
    </xf>
    <xf numFmtId="4" fontId="5" fillId="8" borderId="8" xfId="0" applyNumberFormat="1" applyFont="1" applyFill="1" applyBorder="1" applyAlignment="1" applyProtection="1">
      <alignment horizontal="center" vertical="center" wrapText="1"/>
      <protection locked="0"/>
    </xf>
    <xf numFmtId="4" fontId="5" fillId="9" borderId="3" xfId="0" applyNumberFormat="1" applyFont="1" applyFill="1" applyBorder="1" applyAlignment="1" applyProtection="1">
      <alignment horizontal="center" vertical="center" wrapText="1"/>
      <protection locked="0"/>
    </xf>
    <xf numFmtId="4" fontId="5" fillId="7" borderId="7" xfId="0" applyNumberFormat="1" applyFont="1" applyFill="1" applyBorder="1" applyAlignment="1" applyProtection="1">
      <alignment horizontal="center" vertical="center" wrapText="1"/>
      <protection locked="0"/>
    </xf>
    <xf numFmtId="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9" borderId="8" xfId="0" applyNumberFormat="1" applyFont="1" applyFill="1" applyBorder="1" applyAlignment="1" applyProtection="1">
      <alignment horizontal="center" vertical="center" wrapText="1"/>
      <protection locked="0"/>
    </xf>
    <xf numFmtId="4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6" borderId="8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protection locked="0"/>
    </xf>
    <xf numFmtId="0" fontId="7" fillId="3" borderId="0" xfId="0" applyFont="1" applyFill="1" applyAlignment="1" applyProtection="1"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1" applyFont="1" applyFill="1" applyAlignment="1" applyProtection="1">
      <alignment horizontal="center" vertical="center" wrapText="1"/>
      <protection locked="0"/>
    </xf>
    <xf numFmtId="0" fontId="12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horizontal="center" wrapText="1"/>
      <protection locked="0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F98B9CA0-63BE-419B-A99F-2A5E5BDE839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tabSelected="1" topLeftCell="A85" zoomScaleNormal="100" workbookViewId="0">
      <selection activeCell="D9" sqref="D9"/>
    </sheetView>
  </sheetViews>
  <sheetFormatPr defaultColWidth="8.7109375" defaultRowHeight="15" x14ac:dyDescent="0.25"/>
  <cols>
    <col min="1" max="1" width="5.5703125" style="1" customWidth="1"/>
    <col min="2" max="2" width="33.5703125" style="2" customWidth="1"/>
    <col min="3" max="3" width="12" style="3" customWidth="1"/>
    <col min="4" max="4" width="12.140625" style="4" customWidth="1"/>
    <col min="5" max="5" width="9.7109375" style="3" customWidth="1"/>
    <col min="6" max="6" width="13.28515625" style="4" customWidth="1"/>
    <col min="7" max="7" width="89.42578125" style="3" customWidth="1"/>
    <col min="8" max="8" width="13" style="3" customWidth="1"/>
  </cols>
  <sheetData>
    <row r="1" spans="1:7" ht="15" customHeight="1" x14ac:dyDescent="0.25">
      <c r="C1" s="109" t="s">
        <v>0</v>
      </c>
      <c r="D1" s="109"/>
      <c r="E1" s="109"/>
      <c r="F1" s="109"/>
      <c r="G1" s="90" t="s">
        <v>174</v>
      </c>
    </row>
    <row r="2" spans="1:7" ht="15" customHeight="1" x14ac:dyDescent="0.25">
      <c r="C2" s="109"/>
      <c r="D2" s="109"/>
      <c r="E2" s="109"/>
      <c r="F2" s="109"/>
      <c r="G2" s="91"/>
    </row>
    <row r="3" spans="1:7" ht="15" customHeight="1" x14ac:dyDescent="0.25">
      <c r="G3" s="100" t="s">
        <v>175</v>
      </c>
    </row>
    <row r="4" spans="1:7" ht="15" customHeight="1" x14ac:dyDescent="0.25">
      <c r="A4" s="110" t="s">
        <v>1</v>
      </c>
      <c r="B4" s="110"/>
      <c r="C4" s="110"/>
      <c r="D4" s="110"/>
      <c r="E4" s="110"/>
      <c r="F4" s="110"/>
      <c r="G4" s="100"/>
    </row>
    <row r="5" spans="1:7" ht="15" customHeight="1" x14ac:dyDescent="0.25">
      <c r="A5" s="110"/>
      <c r="B5" s="110"/>
      <c r="C5" s="110"/>
      <c r="D5" s="110"/>
      <c r="E5" s="110"/>
      <c r="F5" s="110"/>
      <c r="G5" s="100"/>
    </row>
    <row r="6" spans="1:7" ht="15.75" customHeight="1" thickBot="1" x14ac:dyDescent="0.3">
      <c r="G6" s="100"/>
    </row>
    <row r="7" spans="1:7" ht="51" customHeight="1" thickBot="1" x14ac:dyDescent="0.3">
      <c r="A7" s="5" t="s">
        <v>2</v>
      </c>
      <c r="B7" s="6" t="s">
        <v>3</v>
      </c>
      <c r="C7" s="6" t="s">
        <v>4</v>
      </c>
      <c r="D7" s="7" t="s">
        <v>5</v>
      </c>
      <c r="E7" s="6" t="s">
        <v>6</v>
      </c>
      <c r="F7" s="7" t="s">
        <v>7</v>
      </c>
      <c r="G7" s="100"/>
    </row>
    <row r="8" spans="1:7" ht="15.75" customHeight="1" thickBot="1" x14ac:dyDescent="0.3">
      <c r="A8" s="105" t="s">
        <v>8</v>
      </c>
      <c r="B8" s="105"/>
      <c r="C8" s="105"/>
      <c r="D8" s="105"/>
      <c r="E8" s="105"/>
      <c r="F8" s="105"/>
      <c r="G8" s="100"/>
    </row>
    <row r="9" spans="1:7" ht="69" customHeight="1" thickBot="1" x14ac:dyDescent="0.3">
      <c r="A9" s="8" t="s">
        <v>9</v>
      </c>
      <c r="B9" s="9" t="s">
        <v>10</v>
      </c>
      <c r="C9" s="10" t="s">
        <v>11</v>
      </c>
      <c r="D9" s="75"/>
      <c r="E9" s="65">
        <v>1</v>
      </c>
      <c r="F9" s="11">
        <f>D9*E9</f>
        <v>0</v>
      </c>
      <c r="G9" s="100"/>
    </row>
    <row r="10" spans="1:7" ht="15.75" customHeight="1" thickBot="1" x14ac:dyDescent="0.3">
      <c r="A10" s="111" t="s">
        <v>12</v>
      </c>
      <c r="B10" s="111"/>
      <c r="C10" s="111"/>
      <c r="D10" s="111"/>
      <c r="E10" s="111"/>
      <c r="F10" s="12">
        <f>F9</f>
        <v>0</v>
      </c>
      <c r="G10" s="91"/>
    </row>
    <row r="11" spans="1:7" ht="15.75" customHeight="1" thickBot="1" x14ac:dyDescent="0.3">
      <c r="A11" s="105" t="s">
        <v>13</v>
      </c>
      <c r="B11" s="105"/>
      <c r="C11" s="105"/>
      <c r="D11" s="105"/>
      <c r="E11" s="105"/>
      <c r="F11" s="105"/>
      <c r="G11" s="91"/>
    </row>
    <row r="12" spans="1:7" ht="39" customHeight="1" thickBot="1" x14ac:dyDescent="0.3">
      <c r="A12" s="13" t="s">
        <v>14</v>
      </c>
      <c r="B12" s="14" t="s">
        <v>15</v>
      </c>
      <c r="C12" s="15" t="s">
        <v>11</v>
      </c>
      <c r="D12" s="76"/>
      <c r="E12" s="65">
        <v>1</v>
      </c>
      <c r="F12" s="11">
        <f>D12*E12</f>
        <v>0</v>
      </c>
      <c r="G12" s="91"/>
    </row>
    <row r="13" spans="1:7" ht="15.75" customHeight="1" thickBot="1" x14ac:dyDescent="0.3">
      <c r="A13" s="104" t="s">
        <v>16</v>
      </c>
      <c r="B13" s="104"/>
      <c r="C13" s="104"/>
      <c r="D13" s="104"/>
      <c r="E13" s="104"/>
      <c r="F13" s="7">
        <f>F12</f>
        <v>0</v>
      </c>
      <c r="G13" s="91"/>
    </row>
    <row r="14" spans="1:7" ht="15.75" customHeight="1" thickBot="1" x14ac:dyDescent="0.3">
      <c r="A14" s="105" t="s">
        <v>17</v>
      </c>
      <c r="B14" s="105"/>
      <c r="C14" s="105"/>
      <c r="D14" s="105"/>
      <c r="E14" s="105"/>
      <c r="F14" s="105"/>
      <c r="G14" s="91"/>
    </row>
    <row r="15" spans="1:7" ht="14.25" customHeight="1" thickBot="1" x14ac:dyDescent="0.3">
      <c r="A15" s="16" t="s">
        <v>18</v>
      </c>
      <c r="B15" s="101" t="s">
        <v>19</v>
      </c>
      <c r="C15" s="102"/>
      <c r="D15" s="102"/>
      <c r="E15" s="102"/>
      <c r="F15" s="103"/>
      <c r="G15" s="91"/>
    </row>
    <row r="16" spans="1:7" ht="15.75" customHeight="1" thickBot="1" x14ac:dyDescent="0.3">
      <c r="A16" s="17" t="s">
        <v>20</v>
      </c>
      <c r="B16" s="18" t="s">
        <v>21</v>
      </c>
      <c r="C16" s="19" t="s">
        <v>22</v>
      </c>
      <c r="D16" s="77"/>
      <c r="E16" s="66">
        <v>1</v>
      </c>
      <c r="F16" s="21">
        <f t="shared" ref="F16:F21" si="0">D16*E16</f>
        <v>0</v>
      </c>
      <c r="G16" s="91"/>
    </row>
    <row r="17" spans="1:7" ht="26.25" customHeight="1" x14ac:dyDescent="0.25">
      <c r="A17" s="17" t="s">
        <v>23</v>
      </c>
      <c r="B17" s="22" t="s">
        <v>24</v>
      </c>
      <c r="C17" s="19" t="s">
        <v>22</v>
      </c>
      <c r="D17" s="77"/>
      <c r="E17" s="66">
        <v>1</v>
      </c>
      <c r="F17" s="21">
        <f t="shared" si="0"/>
        <v>0</v>
      </c>
      <c r="G17" s="91"/>
    </row>
    <row r="18" spans="1:7" ht="26.25" customHeight="1" x14ac:dyDescent="0.25">
      <c r="A18" s="17" t="s">
        <v>25</v>
      </c>
      <c r="B18" s="22" t="s">
        <v>26</v>
      </c>
      <c r="C18" s="19" t="s">
        <v>22</v>
      </c>
      <c r="D18" s="77"/>
      <c r="E18" s="66">
        <v>1</v>
      </c>
      <c r="F18" s="21">
        <f t="shared" si="0"/>
        <v>0</v>
      </c>
      <c r="G18" s="91"/>
    </row>
    <row r="19" spans="1:7" ht="15.75" customHeight="1" x14ac:dyDescent="0.25">
      <c r="A19" s="17" t="s">
        <v>27</v>
      </c>
      <c r="B19" s="18" t="s">
        <v>28</v>
      </c>
      <c r="C19" s="19" t="s">
        <v>22</v>
      </c>
      <c r="D19" s="77"/>
      <c r="E19" s="66">
        <v>1</v>
      </c>
      <c r="F19" s="21">
        <f t="shared" si="0"/>
        <v>0</v>
      </c>
      <c r="G19" s="91"/>
    </row>
    <row r="20" spans="1:7" ht="15.75" customHeight="1" x14ac:dyDescent="0.25">
      <c r="A20" s="17" t="s">
        <v>29</v>
      </c>
      <c r="B20" s="18" t="s">
        <v>30</v>
      </c>
      <c r="C20" s="19" t="s">
        <v>22</v>
      </c>
      <c r="D20" s="77"/>
      <c r="E20" s="66">
        <v>1</v>
      </c>
      <c r="F20" s="21">
        <f t="shared" si="0"/>
        <v>0</v>
      </c>
      <c r="G20" s="91"/>
    </row>
    <row r="21" spans="1:7" ht="15.75" customHeight="1" thickBot="1" x14ac:dyDescent="0.3">
      <c r="A21" s="17" t="s">
        <v>31</v>
      </c>
      <c r="B21" s="18" t="s">
        <v>32</v>
      </c>
      <c r="C21" s="19" t="s">
        <v>22</v>
      </c>
      <c r="D21" s="77"/>
      <c r="E21" s="66">
        <v>1</v>
      </c>
      <c r="F21" s="21">
        <f t="shared" si="0"/>
        <v>0</v>
      </c>
      <c r="G21" s="91"/>
    </row>
    <row r="22" spans="1:7" ht="19.5" customHeight="1" thickBot="1" x14ac:dyDescent="0.3">
      <c r="A22" s="16" t="s">
        <v>33</v>
      </c>
      <c r="B22" s="101" t="s">
        <v>34</v>
      </c>
      <c r="C22" s="102"/>
      <c r="D22" s="102"/>
      <c r="E22" s="102"/>
      <c r="F22" s="103"/>
      <c r="G22" s="91"/>
    </row>
    <row r="23" spans="1:7" ht="15.75" customHeight="1" thickBot="1" x14ac:dyDescent="0.3">
      <c r="A23" s="23" t="s">
        <v>35</v>
      </c>
      <c r="B23" s="106" t="s">
        <v>21</v>
      </c>
      <c r="C23" s="106"/>
      <c r="D23" s="106"/>
      <c r="E23" s="106"/>
      <c r="F23" s="106"/>
      <c r="G23" s="91"/>
    </row>
    <row r="24" spans="1:7" ht="32.25" customHeight="1" x14ac:dyDescent="0.25">
      <c r="A24" s="17" t="s">
        <v>36</v>
      </c>
      <c r="B24" s="18" t="s">
        <v>37</v>
      </c>
      <c r="C24" s="19" t="s">
        <v>38</v>
      </c>
      <c r="D24" s="77"/>
      <c r="E24" s="66">
        <v>1</v>
      </c>
      <c r="F24" s="21">
        <f>D24*E24</f>
        <v>0</v>
      </c>
      <c r="G24" s="91"/>
    </row>
    <row r="25" spans="1:7" s="27" customFormat="1" ht="23.25" customHeight="1" x14ac:dyDescent="0.25">
      <c r="A25" s="24" t="s">
        <v>39</v>
      </c>
      <c r="B25" s="22" t="s">
        <v>40</v>
      </c>
      <c r="C25" s="25" t="s">
        <v>38</v>
      </c>
      <c r="D25" s="78"/>
      <c r="E25" s="67">
        <v>3</v>
      </c>
      <c r="F25" s="26">
        <f>D25*E25</f>
        <v>0</v>
      </c>
      <c r="G25" s="92"/>
    </row>
    <row r="26" spans="1:7" ht="23.25" customHeight="1" thickBot="1" x14ac:dyDescent="0.3">
      <c r="A26" s="17" t="s">
        <v>41</v>
      </c>
      <c r="B26" s="18" t="s">
        <v>42</v>
      </c>
      <c r="C26" s="19" t="s">
        <v>38</v>
      </c>
      <c r="D26" s="77"/>
      <c r="E26" s="66">
        <v>1</v>
      </c>
      <c r="F26" s="21">
        <f>D26*E26</f>
        <v>0</v>
      </c>
      <c r="G26" s="91"/>
    </row>
    <row r="27" spans="1:7" ht="24.75" customHeight="1" thickBot="1" x14ac:dyDescent="0.3">
      <c r="A27" s="28" t="s">
        <v>43</v>
      </c>
      <c r="B27" s="29" t="s">
        <v>44</v>
      </c>
      <c r="C27" s="30" t="s">
        <v>38</v>
      </c>
      <c r="D27" s="76"/>
      <c r="E27" s="80">
        <v>3</v>
      </c>
      <c r="F27" s="21">
        <f>D27*E27</f>
        <v>0</v>
      </c>
      <c r="G27" s="93" t="s">
        <v>183</v>
      </c>
    </row>
    <row r="28" spans="1:7" ht="26.25" customHeight="1" thickBot="1" x14ac:dyDescent="0.3">
      <c r="A28" s="17" t="s">
        <v>45</v>
      </c>
      <c r="B28" s="31" t="s">
        <v>46</v>
      </c>
      <c r="C28" s="32" t="s">
        <v>38</v>
      </c>
      <c r="D28" s="79"/>
      <c r="E28" s="74">
        <f>4*E27</f>
        <v>12</v>
      </c>
      <c r="F28" s="21">
        <f>D28*E28</f>
        <v>0</v>
      </c>
      <c r="G28" s="94" t="s">
        <v>182</v>
      </c>
    </row>
    <row r="29" spans="1:7" ht="15.75" customHeight="1" thickBot="1" x14ac:dyDescent="0.3">
      <c r="A29" s="33" t="s">
        <v>47</v>
      </c>
      <c r="B29" s="107" t="s">
        <v>48</v>
      </c>
      <c r="C29" s="107"/>
      <c r="D29" s="107"/>
      <c r="E29" s="107"/>
      <c r="F29" s="107"/>
      <c r="G29" s="91"/>
    </row>
    <row r="30" spans="1:7" ht="23.25" customHeight="1" thickBot="1" x14ac:dyDescent="0.3">
      <c r="A30" s="17" t="s">
        <v>49</v>
      </c>
      <c r="B30" s="18" t="s">
        <v>50</v>
      </c>
      <c r="C30" s="19" t="s">
        <v>38</v>
      </c>
      <c r="D30" s="77"/>
      <c r="E30" s="66">
        <v>1</v>
      </c>
      <c r="F30" s="21">
        <f t="shared" ref="F30:F35" si="1">D30*E30</f>
        <v>0</v>
      </c>
      <c r="G30" s="91"/>
    </row>
    <row r="31" spans="1:7" ht="23.25" customHeight="1" thickBot="1" x14ac:dyDescent="0.3">
      <c r="A31" s="17" t="s">
        <v>51</v>
      </c>
      <c r="B31" s="18" t="s">
        <v>52</v>
      </c>
      <c r="C31" s="19" t="s">
        <v>38</v>
      </c>
      <c r="D31" s="77"/>
      <c r="E31" s="66">
        <v>10</v>
      </c>
      <c r="F31" s="21">
        <f t="shared" si="1"/>
        <v>0</v>
      </c>
      <c r="G31" s="91"/>
    </row>
    <row r="32" spans="1:7" ht="23.25" customHeight="1" thickBot="1" x14ac:dyDescent="0.3">
      <c r="A32" s="17" t="s">
        <v>53</v>
      </c>
      <c r="B32" s="18" t="s">
        <v>42</v>
      </c>
      <c r="C32" s="19" t="s">
        <v>38</v>
      </c>
      <c r="D32" s="77"/>
      <c r="E32" s="66">
        <v>1</v>
      </c>
      <c r="F32" s="21">
        <f t="shared" si="1"/>
        <v>0</v>
      </c>
      <c r="G32" s="91"/>
    </row>
    <row r="33" spans="1:7" ht="26.25" customHeight="1" thickBot="1" x14ac:dyDescent="0.3">
      <c r="A33" s="17" t="s">
        <v>54</v>
      </c>
      <c r="B33" s="18" t="s">
        <v>55</v>
      </c>
      <c r="C33" s="19" t="s">
        <v>38</v>
      </c>
      <c r="D33" s="77"/>
      <c r="E33" s="66">
        <v>1</v>
      </c>
      <c r="F33" s="21">
        <f t="shared" si="1"/>
        <v>0</v>
      </c>
      <c r="G33" s="91"/>
    </row>
    <row r="34" spans="1:7" ht="23.25" customHeight="1" thickBot="1" x14ac:dyDescent="0.3">
      <c r="A34" s="17" t="s">
        <v>56</v>
      </c>
      <c r="B34" s="18" t="s">
        <v>57</v>
      </c>
      <c r="C34" s="19" t="s">
        <v>38</v>
      </c>
      <c r="D34" s="77"/>
      <c r="E34" s="66">
        <v>10</v>
      </c>
      <c r="F34" s="21">
        <f t="shared" si="1"/>
        <v>0</v>
      </c>
      <c r="G34" s="91"/>
    </row>
    <row r="35" spans="1:7" ht="54" customHeight="1" thickBot="1" x14ac:dyDescent="0.3">
      <c r="A35" s="17" t="s">
        <v>58</v>
      </c>
      <c r="B35" s="18" t="s">
        <v>59</v>
      </c>
      <c r="C35" s="19" t="s">
        <v>38</v>
      </c>
      <c r="D35" s="77"/>
      <c r="E35" s="66">
        <v>1</v>
      </c>
      <c r="F35" s="21">
        <f t="shared" si="1"/>
        <v>0</v>
      </c>
      <c r="G35" s="91"/>
    </row>
    <row r="36" spans="1:7" ht="15.75" customHeight="1" thickBot="1" x14ac:dyDescent="0.3">
      <c r="A36" s="33" t="s">
        <v>60</v>
      </c>
      <c r="B36" s="107" t="s">
        <v>61</v>
      </c>
      <c r="C36" s="107"/>
      <c r="D36" s="107"/>
      <c r="E36" s="107"/>
      <c r="F36" s="107"/>
      <c r="G36" s="91"/>
    </row>
    <row r="37" spans="1:7" ht="26.25" customHeight="1" thickBot="1" x14ac:dyDescent="0.3">
      <c r="A37" s="17" t="s">
        <v>62</v>
      </c>
      <c r="B37" s="18" t="s">
        <v>63</v>
      </c>
      <c r="C37" s="19" t="s">
        <v>38</v>
      </c>
      <c r="D37" s="77"/>
      <c r="E37" s="66">
        <v>1</v>
      </c>
      <c r="F37" s="21">
        <f>D37*E37</f>
        <v>0</v>
      </c>
      <c r="G37" s="91"/>
    </row>
    <row r="38" spans="1:7" ht="23.25" customHeight="1" thickBot="1" x14ac:dyDescent="0.3">
      <c r="A38" s="17" t="s">
        <v>64</v>
      </c>
      <c r="B38" s="18" t="s">
        <v>42</v>
      </c>
      <c r="C38" s="19" t="s">
        <v>38</v>
      </c>
      <c r="D38" s="77"/>
      <c r="E38" s="66">
        <v>1</v>
      </c>
      <c r="F38" s="21">
        <f>D38*E38</f>
        <v>0</v>
      </c>
      <c r="G38" s="91"/>
    </row>
    <row r="39" spans="1:7" ht="31.5" customHeight="1" thickBot="1" x14ac:dyDescent="0.3">
      <c r="A39" s="17" t="s">
        <v>65</v>
      </c>
      <c r="B39" s="18" t="s">
        <v>66</v>
      </c>
      <c r="C39" s="19" t="s">
        <v>38</v>
      </c>
      <c r="D39" s="77"/>
      <c r="E39" s="66">
        <v>2</v>
      </c>
      <c r="F39" s="21">
        <f>D39*E39</f>
        <v>0</v>
      </c>
      <c r="G39" s="91"/>
    </row>
    <row r="40" spans="1:7" s="27" customFormat="1" ht="23.25" customHeight="1" thickBot="1" x14ac:dyDescent="0.3">
      <c r="A40" s="34" t="s">
        <v>67</v>
      </c>
      <c r="B40" s="35" t="s">
        <v>68</v>
      </c>
      <c r="C40" s="36" t="s">
        <v>69</v>
      </c>
      <c r="D40" s="81"/>
      <c r="E40" s="66">
        <v>1</v>
      </c>
      <c r="F40" s="37">
        <f>D40*E40</f>
        <v>0</v>
      </c>
      <c r="G40" s="92"/>
    </row>
    <row r="41" spans="1:7" ht="15.75" customHeight="1" thickBot="1" x14ac:dyDescent="0.3">
      <c r="A41" s="23" t="s">
        <v>70</v>
      </c>
      <c r="B41" s="108" t="s">
        <v>32</v>
      </c>
      <c r="C41" s="108"/>
      <c r="D41" s="108"/>
      <c r="E41" s="108"/>
      <c r="F41" s="108"/>
      <c r="G41" s="91"/>
    </row>
    <row r="42" spans="1:7" ht="50.25" customHeight="1" thickBot="1" x14ac:dyDescent="0.3">
      <c r="A42" s="17" t="s">
        <v>71</v>
      </c>
      <c r="B42" s="18" t="s">
        <v>72</v>
      </c>
      <c r="C42" s="19" t="s">
        <v>38</v>
      </c>
      <c r="D42" s="77"/>
      <c r="E42" s="80">
        <v>1</v>
      </c>
      <c r="F42" s="21">
        <f t="shared" ref="F42:F49" si="2">D42*E42</f>
        <v>0</v>
      </c>
      <c r="G42" s="93" t="s">
        <v>180</v>
      </c>
    </row>
    <row r="43" spans="1:7" ht="23.25" customHeight="1" thickBot="1" x14ac:dyDescent="0.3">
      <c r="A43" s="24" t="s">
        <v>73</v>
      </c>
      <c r="B43" s="22" t="s">
        <v>74</v>
      </c>
      <c r="C43" s="25" t="s">
        <v>38</v>
      </c>
      <c r="D43" s="78"/>
      <c r="E43" s="66">
        <v>2</v>
      </c>
      <c r="F43" s="21">
        <f t="shared" si="2"/>
        <v>0</v>
      </c>
      <c r="G43" s="91"/>
    </row>
    <row r="44" spans="1:7" s="27" customFormat="1" ht="26.25" customHeight="1" thickBot="1" x14ac:dyDescent="0.3">
      <c r="A44" s="24" t="s">
        <v>75</v>
      </c>
      <c r="B44" s="22" t="s">
        <v>76</v>
      </c>
      <c r="C44" s="25" t="s">
        <v>38</v>
      </c>
      <c r="D44" s="78"/>
      <c r="E44" s="80">
        <v>16</v>
      </c>
      <c r="F44" s="26">
        <f t="shared" si="2"/>
        <v>0</v>
      </c>
      <c r="G44" s="93" t="s">
        <v>180</v>
      </c>
    </row>
    <row r="45" spans="1:7" ht="26.25" customHeight="1" thickBot="1" x14ac:dyDescent="0.3">
      <c r="A45" s="24" t="s">
        <v>77</v>
      </c>
      <c r="B45" s="22" t="s">
        <v>78</v>
      </c>
      <c r="C45" s="25" t="s">
        <v>38</v>
      </c>
      <c r="D45" s="78"/>
      <c r="E45" s="80">
        <v>10</v>
      </c>
      <c r="F45" s="21">
        <f t="shared" si="2"/>
        <v>0</v>
      </c>
      <c r="G45" s="93" t="s">
        <v>180</v>
      </c>
    </row>
    <row r="46" spans="1:7" ht="23.25" customHeight="1" thickBot="1" x14ac:dyDescent="0.3">
      <c r="A46" s="17" t="s">
        <v>79</v>
      </c>
      <c r="B46" s="18" t="s">
        <v>42</v>
      </c>
      <c r="C46" s="19" t="s">
        <v>38</v>
      </c>
      <c r="D46" s="77"/>
      <c r="E46" s="66">
        <v>1</v>
      </c>
      <c r="F46" s="21">
        <f t="shared" si="2"/>
        <v>0</v>
      </c>
      <c r="G46" s="91"/>
    </row>
    <row r="47" spans="1:7" ht="26.25" customHeight="1" thickBot="1" x14ac:dyDescent="0.3">
      <c r="A47" s="28" t="s">
        <v>80</v>
      </c>
      <c r="B47" s="38" t="s">
        <v>81</v>
      </c>
      <c r="C47" s="30" t="s">
        <v>38</v>
      </c>
      <c r="D47" s="76"/>
      <c r="E47" s="66">
        <v>1</v>
      </c>
      <c r="F47" s="21">
        <f t="shared" si="2"/>
        <v>0</v>
      </c>
      <c r="G47" s="91"/>
    </row>
    <row r="48" spans="1:7" ht="26.25" customHeight="1" thickBot="1" x14ac:dyDescent="0.3">
      <c r="A48" s="17" t="s">
        <v>82</v>
      </c>
      <c r="B48" s="18" t="s">
        <v>83</v>
      </c>
      <c r="C48" s="19" t="s">
        <v>38</v>
      </c>
      <c r="D48" s="77"/>
      <c r="E48" s="66">
        <v>1</v>
      </c>
      <c r="F48" s="21">
        <f t="shared" si="2"/>
        <v>0</v>
      </c>
      <c r="G48" s="91"/>
    </row>
    <row r="49" spans="1:7" ht="23.25" customHeight="1" thickBot="1" x14ac:dyDescent="0.3">
      <c r="A49" s="17" t="s">
        <v>84</v>
      </c>
      <c r="B49" s="18" t="s">
        <v>85</v>
      </c>
      <c r="C49" s="19" t="s">
        <v>38</v>
      </c>
      <c r="D49" s="77"/>
      <c r="E49" s="66">
        <v>1</v>
      </c>
      <c r="F49" s="21">
        <f t="shared" si="2"/>
        <v>0</v>
      </c>
      <c r="G49" s="91"/>
    </row>
    <row r="50" spans="1:7" ht="15.75" customHeight="1" thickBot="1" x14ac:dyDescent="0.3">
      <c r="A50" s="23" t="s">
        <v>86</v>
      </c>
      <c r="B50" s="106" t="s">
        <v>87</v>
      </c>
      <c r="C50" s="106"/>
      <c r="D50" s="106"/>
      <c r="E50" s="106"/>
      <c r="F50" s="106"/>
      <c r="G50" s="91"/>
    </row>
    <row r="51" spans="1:7" ht="23.25" customHeight="1" thickBot="1" x14ac:dyDescent="0.3">
      <c r="A51" s="17" t="s">
        <v>88</v>
      </c>
      <c r="B51" s="18" t="s">
        <v>89</v>
      </c>
      <c r="C51" s="19" t="s">
        <v>38</v>
      </c>
      <c r="D51" s="77"/>
      <c r="E51" s="66">
        <v>1</v>
      </c>
      <c r="F51" s="21">
        <f>D51*E51</f>
        <v>0</v>
      </c>
      <c r="G51" s="91"/>
    </row>
    <row r="52" spans="1:7" ht="26.25" customHeight="1" thickBot="1" x14ac:dyDescent="0.3">
      <c r="A52" s="17" t="s">
        <v>90</v>
      </c>
      <c r="B52" s="18" t="s">
        <v>91</v>
      </c>
      <c r="C52" s="19" t="s">
        <v>22</v>
      </c>
      <c r="D52" s="77"/>
      <c r="E52" s="66">
        <v>1</v>
      </c>
      <c r="F52" s="21">
        <f>D52*E52</f>
        <v>0</v>
      </c>
      <c r="G52" s="91"/>
    </row>
    <row r="53" spans="1:7" ht="23.25" customHeight="1" thickBot="1" x14ac:dyDescent="0.3">
      <c r="A53" s="24" t="s">
        <v>92</v>
      </c>
      <c r="B53" s="22" t="s">
        <v>40</v>
      </c>
      <c r="C53" s="25" t="s">
        <v>38</v>
      </c>
      <c r="D53" s="78"/>
      <c r="E53" s="66">
        <v>1</v>
      </c>
      <c r="F53" s="21">
        <f>D53*E53</f>
        <v>0</v>
      </c>
      <c r="G53" s="91"/>
    </row>
    <row r="54" spans="1:7" ht="12.75" customHeight="1" thickBot="1" x14ac:dyDescent="0.3">
      <c r="A54" s="39" t="s">
        <v>93</v>
      </c>
      <c r="B54" s="101" t="s">
        <v>94</v>
      </c>
      <c r="C54" s="102"/>
      <c r="D54" s="102"/>
      <c r="E54" s="102"/>
      <c r="F54" s="103"/>
      <c r="G54" s="91"/>
    </row>
    <row r="55" spans="1:7" ht="15.75" customHeight="1" thickBot="1" x14ac:dyDescent="0.3">
      <c r="A55" s="23" t="s">
        <v>95</v>
      </c>
      <c r="B55" s="106" t="s">
        <v>21</v>
      </c>
      <c r="C55" s="106"/>
      <c r="D55" s="106"/>
      <c r="E55" s="106"/>
      <c r="F55" s="106"/>
      <c r="G55" s="91"/>
    </row>
    <row r="56" spans="1:7" ht="58.5" customHeight="1" thickBot="1" x14ac:dyDescent="0.3">
      <c r="A56" s="8" t="s">
        <v>96</v>
      </c>
      <c r="B56" s="9" t="s">
        <v>97</v>
      </c>
      <c r="C56" s="10" t="s">
        <v>38</v>
      </c>
      <c r="D56" s="75"/>
      <c r="E56" s="66">
        <v>1</v>
      </c>
      <c r="F56" s="40">
        <f>D56*E56</f>
        <v>0</v>
      </c>
      <c r="G56" s="91"/>
    </row>
    <row r="57" spans="1:7" ht="15.75" customHeight="1" thickBot="1" x14ac:dyDescent="0.3">
      <c r="A57" s="41" t="s">
        <v>98</v>
      </c>
      <c r="B57" s="106" t="s">
        <v>99</v>
      </c>
      <c r="C57" s="106"/>
      <c r="D57" s="106"/>
      <c r="E57" s="106"/>
      <c r="F57" s="106"/>
      <c r="G57" s="91"/>
    </row>
    <row r="58" spans="1:7" ht="23.25" customHeight="1" x14ac:dyDescent="0.25">
      <c r="A58" s="17" t="s">
        <v>100</v>
      </c>
      <c r="B58" s="18" t="s">
        <v>101</v>
      </c>
      <c r="C58" s="19" t="s">
        <v>38</v>
      </c>
      <c r="D58" s="77"/>
      <c r="E58" s="66">
        <v>1</v>
      </c>
      <c r="F58" s="21">
        <f>D58*E58</f>
        <v>0</v>
      </c>
      <c r="G58" s="91"/>
    </row>
    <row r="59" spans="1:7" ht="26.25" customHeight="1" x14ac:dyDescent="0.25">
      <c r="A59" s="17" t="s">
        <v>102</v>
      </c>
      <c r="B59" s="18" t="s">
        <v>103</v>
      </c>
      <c r="C59" s="19" t="s">
        <v>38</v>
      </c>
      <c r="D59" s="77"/>
      <c r="E59" s="66">
        <v>1</v>
      </c>
      <c r="F59" s="21">
        <f>D59*E59</f>
        <v>0</v>
      </c>
      <c r="G59" s="91"/>
    </row>
    <row r="60" spans="1:7" ht="27" customHeight="1" x14ac:dyDescent="0.25">
      <c r="A60" s="23" t="s">
        <v>104</v>
      </c>
      <c r="B60" s="106" t="s">
        <v>32</v>
      </c>
      <c r="C60" s="106"/>
      <c r="D60" s="106"/>
      <c r="E60" s="106"/>
      <c r="F60" s="106"/>
      <c r="G60" s="91"/>
    </row>
    <row r="61" spans="1:7" ht="39" customHeight="1" x14ac:dyDescent="0.25">
      <c r="A61" s="17" t="s">
        <v>105</v>
      </c>
      <c r="B61" s="18" t="s">
        <v>106</v>
      </c>
      <c r="C61" s="19" t="s">
        <v>22</v>
      </c>
      <c r="D61" s="77"/>
      <c r="E61" s="66">
        <v>1</v>
      </c>
      <c r="F61" s="21">
        <f t="shared" ref="F61:F67" si="3">D61*E61</f>
        <v>0</v>
      </c>
      <c r="G61" s="91"/>
    </row>
    <row r="62" spans="1:7" ht="23.25" customHeight="1" x14ac:dyDescent="0.25">
      <c r="A62" s="17" t="s">
        <v>107</v>
      </c>
      <c r="B62" s="18" t="s">
        <v>108</v>
      </c>
      <c r="C62" s="19" t="s">
        <v>38</v>
      </c>
      <c r="D62" s="77"/>
      <c r="E62" s="66">
        <v>1</v>
      </c>
      <c r="F62" s="21">
        <f t="shared" si="3"/>
        <v>0</v>
      </c>
      <c r="G62" s="91"/>
    </row>
    <row r="63" spans="1:7" ht="26.25" customHeight="1" x14ac:dyDescent="0.25">
      <c r="A63" s="17" t="s">
        <v>109</v>
      </c>
      <c r="B63" s="18" t="s">
        <v>110</v>
      </c>
      <c r="C63" s="19" t="s">
        <v>38</v>
      </c>
      <c r="D63" s="77"/>
      <c r="E63" s="66">
        <v>1</v>
      </c>
      <c r="F63" s="21">
        <f t="shared" si="3"/>
        <v>0</v>
      </c>
      <c r="G63" s="91"/>
    </row>
    <row r="64" spans="1:7" ht="23.25" customHeight="1" x14ac:dyDescent="0.25">
      <c r="A64" s="17" t="s">
        <v>111</v>
      </c>
      <c r="B64" s="18" t="s">
        <v>112</v>
      </c>
      <c r="C64" s="19" t="s">
        <v>38</v>
      </c>
      <c r="D64" s="77"/>
      <c r="E64" s="66">
        <v>1</v>
      </c>
      <c r="F64" s="21">
        <f t="shared" si="3"/>
        <v>0</v>
      </c>
      <c r="G64" s="91"/>
    </row>
    <row r="65" spans="1:7" ht="23.25" customHeight="1" x14ac:dyDescent="0.25">
      <c r="A65" s="17" t="s">
        <v>113</v>
      </c>
      <c r="B65" s="18" t="s">
        <v>114</v>
      </c>
      <c r="C65" s="19" t="s">
        <v>38</v>
      </c>
      <c r="D65" s="77"/>
      <c r="E65" s="66">
        <v>1</v>
      </c>
      <c r="F65" s="21">
        <f t="shared" si="3"/>
        <v>0</v>
      </c>
      <c r="G65" s="91"/>
    </row>
    <row r="66" spans="1:7" ht="23.25" customHeight="1" x14ac:dyDescent="0.25">
      <c r="A66" s="17" t="s">
        <v>115</v>
      </c>
      <c r="B66" s="18" t="s">
        <v>116</v>
      </c>
      <c r="C66" s="19" t="s">
        <v>38</v>
      </c>
      <c r="D66" s="77"/>
      <c r="E66" s="66">
        <v>1</v>
      </c>
      <c r="F66" s="21">
        <f t="shared" si="3"/>
        <v>0</v>
      </c>
      <c r="G66" s="91"/>
    </row>
    <row r="67" spans="1:7" ht="23.25" customHeight="1" x14ac:dyDescent="0.25">
      <c r="A67" s="17" t="s">
        <v>117</v>
      </c>
      <c r="B67" s="18" t="s">
        <v>118</v>
      </c>
      <c r="C67" s="19" t="s">
        <v>38</v>
      </c>
      <c r="D67" s="77"/>
      <c r="E67" s="66">
        <v>1</v>
      </c>
      <c r="F67" s="21">
        <f t="shared" si="3"/>
        <v>0</v>
      </c>
      <c r="G67" s="91"/>
    </row>
    <row r="68" spans="1:7" ht="15.75" customHeight="1" x14ac:dyDescent="0.25">
      <c r="A68" s="23" t="s">
        <v>119</v>
      </c>
      <c r="B68" s="106" t="s">
        <v>87</v>
      </c>
      <c r="C68" s="106"/>
      <c r="D68" s="106"/>
      <c r="E68" s="106"/>
      <c r="F68" s="106"/>
      <c r="G68" s="91"/>
    </row>
    <row r="69" spans="1:7" ht="38.25" customHeight="1" thickBot="1" x14ac:dyDescent="0.3">
      <c r="A69" s="17" t="s">
        <v>120</v>
      </c>
      <c r="B69" s="18" t="s">
        <v>121</v>
      </c>
      <c r="C69" s="19" t="s">
        <v>38</v>
      </c>
      <c r="D69" s="77"/>
      <c r="E69" s="66">
        <v>1</v>
      </c>
      <c r="F69" s="21">
        <f>D69*E69</f>
        <v>0</v>
      </c>
      <c r="G69" s="91"/>
    </row>
    <row r="70" spans="1:7" ht="17.25" customHeight="1" thickBot="1" x14ac:dyDescent="0.3">
      <c r="A70" s="39" t="s">
        <v>122</v>
      </c>
      <c r="B70" s="101" t="s">
        <v>123</v>
      </c>
      <c r="C70" s="102"/>
      <c r="D70" s="102"/>
      <c r="E70" s="102"/>
      <c r="F70" s="103"/>
      <c r="G70" s="91"/>
    </row>
    <row r="71" spans="1:7" ht="26.25" customHeight="1" thickBot="1" x14ac:dyDescent="0.3">
      <c r="A71" s="23" t="s">
        <v>124</v>
      </c>
      <c r="B71" s="106" t="s">
        <v>21</v>
      </c>
      <c r="C71" s="106"/>
      <c r="D71" s="106"/>
      <c r="E71" s="106"/>
      <c r="F71" s="106"/>
      <c r="G71" s="91"/>
    </row>
    <row r="72" spans="1:7" ht="26.25" customHeight="1" thickBot="1" x14ac:dyDescent="0.3">
      <c r="A72" s="28" t="s">
        <v>125</v>
      </c>
      <c r="B72" s="14" t="s">
        <v>126</v>
      </c>
      <c r="C72" s="30" t="s">
        <v>38</v>
      </c>
      <c r="D72" s="76"/>
      <c r="E72" s="66">
        <v>1</v>
      </c>
      <c r="F72" s="11">
        <f>D72*E72</f>
        <v>0</v>
      </c>
      <c r="G72" s="91"/>
    </row>
    <row r="73" spans="1:7" ht="32.25" customHeight="1" thickBot="1" x14ac:dyDescent="0.3">
      <c r="A73" s="24" t="s">
        <v>127</v>
      </c>
      <c r="B73" s="42" t="s">
        <v>179</v>
      </c>
      <c r="C73" s="43" t="s">
        <v>38</v>
      </c>
      <c r="D73" s="82"/>
      <c r="E73" s="66">
        <v>1</v>
      </c>
      <c r="F73" s="11">
        <f>D73*E73</f>
        <v>0</v>
      </c>
      <c r="G73" s="91"/>
    </row>
    <row r="74" spans="1:7" ht="15.75" customHeight="1" thickBot="1" x14ac:dyDescent="0.3">
      <c r="A74" s="33" t="s">
        <v>128</v>
      </c>
      <c r="B74" s="107" t="s">
        <v>48</v>
      </c>
      <c r="C74" s="107"/>
      <c r="D74" s="107"/>
      <c r="E74" s="107"/>
      <c r="F74" s="107"/>
      <c r="G74" s="91"/>
    </row>
    <row r="75" spans="1:7" ht="31.5" customHeight="1" x14ac:dyDescent="0.25">
      <c r="A75" s="17" t="s">
        <v>129</v>
      </c>
      <c r="B75" s="18" t="s">
        <v>130</v>
      </c>
      <c r="C75" s="19" t="s">
        <v>38</v>
      </c>
      <c r="D75" s="77"/>
      <c r="E75" s="66">
        <v>1</v>
      </c>
      <c r="F75" s="21">
        <f>D75*E75</f>
        <v>0</v>
      </c>
      <c r="G75" s="91"/>
    </row>
    <row r="76" spans="1:7" ht="15.75" customHeight="1" x14ac:dyDescent="0.25">
      <c r="A76" s="23" t="s">
        <v>131</v>
      </c>
      <c r="B76" s="106" t="s">
        <v>61</v>
      </c>
      <c r="C76" s="106"/>
      <c r="D76" s="106"/>
      <c r="E76" s="106"/>
      <c r="F76" s="106"/>
      <c r="G76" s="91"/>
    </row>
    <row r="77" spans="1:7" ht="23.25" customHeight="1" x14ac:dyDescent="0.25">
      <c r="A77" s="17" t="s">
        <v>132</v>
      </c>
      <c r="B77" s="18" t="s">
        <v>130</v>
      </c>
      <c r="C77" s="19" t="s">
        <v>38</v>
      </c>
      <c r="D77" s="77"/>
      <c r="E77" s="66">
        <v>1</v>
      </c>
      <c r="F77" s="21">
        <f>D77*E77</f>
        <v>0</v>
      </c>
      <c r="G77" s="91"/>
    </row>
    <row r="78" spans="1:7" ht="15.75" customHeight="1" x14ac:dyDescent="0.25">
      <c r="A78" s="23" t="s">
        <v>133</v>
      </c>
      <c r="B78" s="106" t="s">
        <v>30</v>
      </c>
      <c r="C78" s="106"/>
      <c r="D78" s="106"/>
      <c r="E78" s="106"/>
      <c r="F78" s="106"/>
      <c r="G78" s="91"/>
    </row>
    <row r="79" spans="1:7" ht="23.25" customHeight="1" thickBot="1" x14ac:dyDescent="0.3">
      <c r="A79" s="17" t="s">
        <v>134</v>
      </c>
      <c r="B79" s="18" t="s">
        <v>130</v>
      </c>
      <c r="C79" s="19" t="s">
        <v>38</v>
      </c>
      <c r="D79" s="77"/>
      <c r="E79" s="66">
        <v>1</v>
      </c>
      <c r="F79" s="21">
        <f>D79*E79</f>
        <v>0</v>
      </c>
      <c r="G79" s="91"/>
    </row>
    <row r="80" spans="1:7" ht="15.75" customHeight="1" thickBot="1" x14ac:dyDescent="0.3">
      <c r="A80" s="44" t="s">
        <v>135</v>
      </c>
      <c r="B80" s="45" t="s">
        <v>136</v>
      </c>
      <c r="C80" s="46" t="s">
        <v>11</v>
      </c>
      <c r="D80" s="83"/>
      <c r="E80" s="68">
        <v>1</v>
      </c>
      <c r="F80" s="47">
        <f>D80*E80</f>
        <v>0</v>
      </c>
      <c r="G80" s="91"/>
    </row>
    <row r="81" spans="1:7" ht="39" customHeight="1" thickBot="1" x14ac:dyDescent="0.3">
      <c r="A81" s="44" t="s">
        <v>137</v>
      </c>
      <c r="B81" s="45" t="s">
        <v>138</v>
      </c>
      <c r="C81" s="46" t="s">
        <v>11</v>
      </c>
      <c r="D81" s="83"/>
      <c r="E81" s="68">
        <v>1</v>
      </c>
      <c r="F81" s="47">
        <f>D81*E81</f>
        <v>0</v>
      </c>
      <c r="G81" s="91"/>
    </row>
    <row r="82" spans="1:7" ht="16.5" customHeight="1" thickBot="1" x14ac:dyDescent="0.3">
      <c r="A82" s="111" t="s">
        <v>139</v>
      </c>
      <c r="B82" s="111"/>
      <c r="C82" s="111"/>
      <c r="D82" s="111"/>
      <c r="E82" s="111"/>
      <c r="F82" s="11">
        <f>SUM(F24:F28,F30:F35,F37:F40,F42:F49,F51:F53,F56,F58:F59,F61:F67,F69,F72:F73,F75,F77,F79,F80,F81,F16:F21)</f>
        <v>0</v>
      </c>
      <c r="G82" s="91"/>
    </row>
    <row r="83" spans="1:7" ht="16.5" customHeight="1" thickBot="1" x14ac:dyDescent="0.3">
      <c r="A83" s="105" t="s">
        <v>140</v>
      </c>
      <c r="B83" s="105"/>
      <c r="C83" s="105"/>
      <c r="D83" s="105"/>
      <c r="E83" s="105"/>
      <c r="F83" s="105"/>
      <c r="G83" s="91"/>
    </row>
    <row r="84" spans="1:7" ht="15" customHeight="1" thickBot="1" x14ac:dyDescent="0.3">
      <c r="A84" s="48" t="s">
        <v>141</v>
      </c>
      <c r="B84" s="112" t="s">
        <v>142</v>
      </c>
      <c r="C84" s="113"/>
      <c r="D84" s="113"/>
      <c r="E84" s="113"/>
      <c r="F84" s="114"/>
      <c r="G84" s="91"/>
    </row>
    <row r="85" spans="1:7" ht="26.25" customHeight="1" thickBot="1" x14ac:dyDescent="0.3">
      <c r="A85" s="17" t="s">
        <v>143</v>
      </c>
      <c r="B85" s="18" t="s">
        <v>144</v>
      </c>
      <c r="C85" s="19" t="s">
        <v>11</v>
      </c>
      <c r="D85" s="77"/>
      <c r="E85" s="66">
        <v>1</v>
      </c>
      <c r="F85" s="21">
        <f t="shared" ref="F85:F99" si="4">D85*E85</f>
        <v>0</v>
      </c>
      <c r="G85" s="91"/>
    </row>
    <row r="86" spans="1:7" ht="26.25" customHeight="1" thickBot="1" x14ac:dyDescent="0.3">
      <c r="A86" s="8" t="s">
        <v>145</v>
      </c>
      <c r="B86" s="14" t="s">
        <v>146</v>
      </c>
      <c r="C86" s="10" t="s">
        <v>22</v>
      </c>
      <c r="D86" s="75"/>
      <c r="E86" s="66">
        <v>1</v>
      </c>
      <c r="F86" s="21">
        <f t="shared" si="4"/>
        <v>0</v>
      </c>
      <c r="G86" s="91"/>
    </row>
    <row r="87" spans="1:7" ht="26.25" customHeight="1" thickBot="1" x14ac:dyDescent="0.3">
      <c r="A87" s="49" t="s">
        <v>147</v>
      </c>
      <c r="B87" s="50" t="s">
        <v>148</v>
      </c>
      <c r="C87" s="51" t="s">
        <v>149</v>
      </c>
      <c r="D87" s="84"/>
      <c r="E87" s="70">
        <v>2</v>
      </c>
      <c r="F87" s="71">
        <f t="shared" si="4"/>
        <v>0</v>
      </c>
      <c r="G87" s="91"/>
    </row>
    <row r="88" spans="1:7" ht="26.25" customHeight="1" thickBot="1" x14ac:dyDescent="0.3">
      <c r="A88" s="69" t="s">
        <v>176</v>
      </c>
      <c r="B88" s="115" t="s">
        <v>177</v>
      </c>
      <c r="C88" s="116"/>
      <c r="D88" s="116"/>
      <c r="E88" s="116"/>
      <c r="F88" s="117"/>
      <c r="G88" s="91"/>
    </row>
    <row r="89" spans="1:7" ht="55.5" customHeight="1" thickBot="1" x14ac:dyDescent="0.3">
      <c r="A89" s="24" t="s">
        <v>151</v>
      </c>
      <c r="B89" s="72" t="s">
        <v>150</v>
      </c>
      <c r="C89" s="73" t="s">
        <v>11</v>
      </c>
      <c r="D89" s="85"/>
      <c r="E89" s="66">
        <v>1</v>
      </c>
      <c r="F89" s="20">
        <f>D89*E89</f>
        <v>0</v>
      </c>
      <c r="G89" s="91"/>
    </row>
    <row r="90" spans="1:7" s="27" customFormat="1" ht="15.75" customHeight="1" thickBot="1" x14ac:dyDescent="0.3">
      <c r="A90" s="24" t="s">
        <v>153</v>
      </c>
      <c r="B90" s="22" t="s">
        <v>152</v>
      </c>
      <c r="C90" s="25" t="s">
        <v>38</v>
      </c>
      <c r="D90" s="78"/>
      <c r="E90" s="80">
        <v>7</v>
      </c>
      <c r="F90" s="26">
        <f>D90*E90</f>
        <v>0</v>
      </c>
      <c r="G90" s="95" t="s">
        <v>180</v>
      </c>
    </row>
    <row r="91" spans="1:7" s="27" customFormat="1" ht="15.75" customHeight="1" thickBot="1" x14ac:dyDescent="0.3">
      <c r="A91" s="34" t="s">
        <v>155</v>
      </c>
      <c r="B91" s="35" t="s">
        <v>154</v>
      </c>
      <c r="C91" s="53" t="s">
        <v>38</v>
      </c>
      <c r="D91" s="86"/>
      <c r="E91" s="89">
        <f>6+E27</f>
        <v>9</v>
      </c>
      <c r="F91" s="26">
        <f t="shared" si="4"/>
        <v>0</v>
      </c>
      <c r="G91" s="95" t="s">
        <v>184</v>
      </c>
    </row>
    <row r="92" spans="1:7" s="27" customFormat="1" ht="15.75" customHeight="1" thickBot="1" x14ac:dyDescent="0.3">
      <c r="A92" s="24" t="s">
        <v>178</v>
      </c>
      <c r="B92" s="22" t="s">
        <v>156</v>
      </c>
      <c r="C92" s="25" t="s">
        <v>38</v>
      </c>
      <c r="D92" s="78"/>
      <c r="E92" s="66">
        <v>1</v>
      </c>
      <c r="F92" s="26">
        <f t="shared" si="4"/>
        <v>0</v>
      </c>
      <c r="G92" s="92"/>
    </row>
    <row r="93" spans="1:7" s="27" customFormat="1" ht="41.25" customHeight="1" thickBot="1" x14ac:dyDescent="0.3">
      <c r="A93" s="54" t="s">
        <v>157</v>
      </c>
      <c r="B93" s="55" t="s">
        <v>158</v>
      </c>
      <c r="C93" s="56" t="s">
        <v>11</v>
      </c>
      <c r="D93" s="87"/>
      <c r="E93" s="68">
        <v>1</v>
      </c>
      <c r="F93" s="57">
        <f t="shared" si="4"/>
        <v>0</v>
      </c>
      <c r="G93" s="92"/>
    </row>
    <row r="94" spans="1:7" ht="64.5" customHeight="1" thickBot="1" x14ac:dyDescent="0.3">
      <c r="A94" s="49" t="s">
        <v>159</v>
      </c>
      <c r="B94" s="58" t="s">
        <v>160</v>
      </c>
      <c r="C94" s="51" t="s">
        <v>11</v>
      </c>
      <c r="D94" s="84"/>
      <c r="E94" s="68">
        <v>1</v>
      </c>
      <c r="F94" s="52">
        <f t="shared" si="4"/>
        <v>0</v>
      </c>
      <c r="G94" s="91"/>
    </row>
    <row r="95" spans="1:7" ht="39" customHeight="1" thickBot="1" x14ac:dyDescent="0.3">
      <c r="A95" s="49" t="s">
        <v>161</v>
      </c>
      <c r="B95" s="50" t="s">
        <v>162</v>
      </c>
      <c r="C95" s="51" t="s">
        <v>11</v>
      </c>
      <c r="D95" s="84"/>
      <c r="E95" s="68">
        <v>1</v>
      </c>
      <c r="F95" s="52">
        <f t="shared" si="4"/>
        <v>0</v>
      </c>
      <c r="G95" s="91"/>
    </row>
    <row r="96" spans="1:7" ht="39" customHeight="1" thickBot="1" x14ac:dyDescent="0.3">
      <c r="A96" s="59" t="s">
        <v>163</v>
      </c>
      <c r="B96" s="58" t="s">
        <v>164</v>
      </c>
      <c r="C96" s="60" t="s">
        <v>38</v>
      </c>
      <c r="D96" s="88"/>
      <c r="E96" s="68">
        <v>1000</v>
      </c>
      <c r="F96" s="52">
        <f t="shared" si="4"/>
        <v>0</v>
      </c>
      <c r="G96" s="91"/>
    </row>
    <row r="97" spans="1:7" ht="51.75" customHeight="1" thickBot="1" x14ac:dyDescent="0.3">
      <c r="A97" s="61" t="s">
        <v>165</v>
      </c>
      <c r="B97" s="62" t="s">
        <v>166</v>
      </c>
      <c r="C97" s="63" t="s">
        <v>11</v>
      </c>
      <c r="D97" s="87"/>
      <c r="E97" s="68">
        <v>1</v>
      </c>
      <c r="F97" s="52">
        <f t="shared" si="4"/>
        <v>0</v>
      </c>
      <c r="G97" s="91"/>
    </row>
    <row r="98" spans="1:7" ht="26.25" customHeight="1" thickBot="1" x14ac:dyDescent="0.3">
      <c r="A98" s="49" t="s">
        <v>167</v>
      </c>
      <c r="B98" s="58" t="s">
        <v>168</v>
      </c>
      <c r="C98" s="51" t="s">
        <v>11</v>
      </c>
      <c r="D98" s="84"/>
      <c r="E98" s="68">
        <v>1</v>
      </c>
      <c r="F98" s="52">
        <f t="shared" si="4"/>
        <v>0</v>
      </c>
      <c r="G98" s="91"/>
    </row>
    <row r="99" spans="1:7" ht="26.25" customHeight="1" thickBot="1" x14ac:dyDescent="0.3">
      <c r="A99" s="49" t="s">
        <v>169</v>
      </c>
      <c r="B99" s="64" t="s">
        <v>170</v>
      </c>
      <c r="C99" s="60" t="s">
        <v>11</v>
      </c>
      <c r="D99" s="88"/>
      <c r="E99" s="68">
        <v>1</v>
      </c>
      <c r="F99" s="52">
        <f t="shared" si="4"/>
        <v>0</v>
      </c>
      <c r="G99" s="91"/>
    </row>
    <row r="100" spans="1:7" ht="15.75" customHeight="1" thickBot="1" x14ac:dyDescent="0.3">
      <c r="A100" s="104" t="s">
        <v>171</v>
      </c>
      <c r="B100" s="104"/>
      <c r="C100" s="104"/>
      <c r="D100" s="104"/>
      <c r="E100" s="104"/>
      <c r="F100" s="7">
        <f>SUM(F85:F86,F87,F89,F90,F91,F92,F93:F99)</f>
        <v>0</v>
      </c>
      <c r="G100" s="91"/>
    </row>
    <row r="101" spans="1:7" ht="47.25" customHeight="1" thickBot="1" x14ac:dyDescent="0.3">
      <c r="A101" s="104" t="s">
        <v>172</v>
      </c>
      <c r="B101" s="104"/>
      <c r="C101" s="104"/>
      <c r="D101" s="104"/>
      <c r="E101" s="104"/>
      <c r="F101" s="20">
        <f>F10+F13+F82+F100</f>
        <v>0</v>
      </c>
      <c r="G101" s="91"/>
    </row>
    <row r="102" spans="1:7" ht="51" customHeight="1" thickBot="1" x14ac:dyDescent="0.3">
      <c r="A102" s="104" t="s">
        <v>173</v>
      </c>
      <c r="B102" s="104"/>
      <c r="C102" s="104"/>
      <c r="D102" s="104"/>
      <c r="E102" s="104"/>
      <c r="F102" s="76">
        <f>F101*1.22</f>
        <v>0</v>
      </c>
      <c r="G102" s="94" t="s">
        <v>185</v>
      </c>
    </row>
    <row r="103" spans="1:7" ht="15" customHeight="1" x14ac:dyDescent="0.25">
      <c r="A103" s="96" t="s">
        <v>186</v>
      </c>
      <c r="B103" s="97"/>
      <c r="C103" s="97"/>
      <c r="D103" s="97"/>
      <c r="E103" s="97"/>
      <c r="F103" s="97"/>
      <c r="G103" s="99" t="s">
        <v>181</v>
      </c>
    </row>
    <row r="104" spans="1:7" x14ac:dyDescent="0.25">
      <c r="A104" s="98"/>
      <c r="B104" s="98"/>
      <c r="C104" s="98"/>
      <c r="D104" s="98"/>
      <c r="E104" s="98"/>
      <c r="F104" s="98"/>
      <c r="G104" s="99"/>
    </row>
    <row r="105" spans="1:7" ht="15" customHeight="1" x14ac:dyDescent="0.25">
      <c r="A105" s="98"/>
      <c r="B105" s="98"/>
      <c r="C105" s="98"/>
      <c r="D105" s="98"/>
      <c r="E105" s="98"/>
      <c r="F105" s="98"/>
      <c r="G105" s="99"/>
    </row>
    <row r="106" spans="1:7" ht="57.75" customHeight="1" x14ac:dyDescent="0.25">
      <c r="A106" s="98"/>
      <c r="B106" s="98"/>
      <c r="C106" s="98"/>
      <c r="D106" s="98"/>
      <c r="E106" s="98"/>
      <c r="F106" s="98"/>
      <c r="G106" s="99"/>
    </row>
  </sheetData>
  <sheetProtection algorithmName="SHA-512" hashValue="5GJbqj3GWzpjkXMQD/6QoRZljNK/v2RKEiUgIzsqxJPck2G9pEu5f0yza7SPGn3ymo69inm2OfrlMjIOs7Y9Dg==" saltValue="D/R7499D6jFqqD9H8wvHyg==" spinCount="100000" sheet="1" objects="1" scenarios="1"/>
  <mergeCells count="34">
    <mergeCell ref="A82:E82"/>
    <mergeCell ref="A83:F83"/>
    <mergeCell ref="A100:E100"/>
    <mergeCell ref="A101:E101"/>
    <mergeCell ref="A102:E102"/>
    <mergeCell ref="B84:F84"/>
    <mergeCell ref="B88:F88"/>
    <mergeCell ref="B68:F68"/>
    <mergeCell ref="B71:F71"/>
    <mergeCell ref="B74:F74"/>
    <mergeCell ref="B76:F76"/>
    <mergeCell ref="B78:F78"/>
    <mergeCell ref="B70:F70"/>
    <mergeCell ref="C1:F2"/>
    <mergeCell ref="A4:F5"/>
    <mergeCell ref="A8:F8"/>
    <mergeCell ref="A10:E10"/>
    <mergeCell ref="A11:F11"/>
    <mergeCell ref="A103:F106"/>
    <mergeCell ref="G103:G106"/>
    <mergeCell ref="G3:G9"/>
    <mergeCell ref="B15:F15"/>
    <mergeCell ref="B22:F22"/>
    <mergeCell ref="B54:F54"/>
    <mergeCell ref="A13:E13"/>
    <mergeCell ref="A14:F14"/>
    <mergeCell ref="B23:F23"/>
    <mergeCell ref="B29:F29"/>
    <mergeCell ref="B36:F36"/>
    <mergeCell ref="B41:F41"/>
    <mergeCell ref="B50:F50"/>
    <mergeCell ref="B55:F55"/>
    <mergeCell ref="B57:F57"/>
    <mergeCell ref="B60:F60"/>
  </mergeCells>
  <dataValidations count="1">
    <dataValidation type="list" allowBlank="1" showInputMessage="1" showErrorMessage="1" errorTitle="Недопустимое значение" error="Выберите значение 3 или 4 из списка" promptTitle="Выбор значения" prompt="Выберите 3 или 4" sqref="E27" xr:uid="{00000000-0002-0000-0000-000000000000}">
      <formula1>"3,4"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N3</vt:lpstr>
      <vt:lpstr>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Stazher Marketing</dc:creator>
  <dc:description/>
  <cp:lastModifiedBy>Alexander Denisov</cp:lastModifiedBy>
  <cp:revision>0</cp:revision>
  <dcterms:created xsi:type="dcterms:W3CDTF">2026-07-08T08:41:51Z</dcterms:created>
  <dcterms:modified xsi:type="dcterms:W3CDTF">2026-08-06T19:34:57Z</dcterms:modified>
  <dc:language>en-US</dc:language>
</cp:coreProperties>
</file>